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სასტუმრო პუშკინის ქუჩა\სატენდერო წინადადებები\გამაგრება +კარკასი სუფთა სმეტები\"/>
    </mc:Choice>
  </mc:AlternateContent>
  <bookViews>
    <workbookView xWindow="0" yWindow="0" windowWidth="28800" windowHeight="11835"/>
  </bookViews>
  <sheets>
    <sheet name="ხარჯთაღრიცხვა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7" i="8" l="1"/>
  <c r="L96" i="8"/>
  <c r="E96" i="8"/>
  <c r="L95" i="8"/>
  <c r="L94" i="8"/>
  <c r="E93" i="8"/>
  <c r="L93" i="8" s="1"/>
  <c r="L92" i="8"/>
  <c r="E92" i="8"/>
  <c r="E91" i="8"/>
  <c r="K98" i="8"/>
  <c r="K99" i="8" s="1"/>
  <c r="E90" i="8"/>
  <c r="E89" i="8"/>
  <c r="L86" i="8"/>
  <c r="E86" i="8"/>
  <c r="E85" i="8"/>
  <c r="L85" i="8" s="1"/>
  <c r="L84" i="8"/>
  <c r="L83" i="8"/>
  <c r="L82" i="8"/>
  <c r="E82" i="8"/>
  <c r="E81" i="8"/>
  <c r="L80" i="8"/>
  <c r="E80" i="8"/>
  <c r="E79" i="8"/>
  <c r="E78" i="8"/>
  <c r="L75" i="8"/>
  <c r="L74" i="8"/>
  <c r="E74" i="8"/>
  <c r="E73" i="8"/>
  <c r="L73" i="8" s="1"/>
  <c r="L72" i="8"/>
  <c r="L71" i="8"/>
  <c r="L70" i="8"/>
  <c r="E70" i="8"/>
  <c r="L69" i="8"/>
  <c r="E69" i="8"/>
  <c r="E68" i="8"/>
  <c r="E67" i="8"/>
  <c r="L66" i="8"/>
  <c r="E66" i="8"/>
  <c r="L63" i="8"/>
  <c r="E63" i="8"/>
  <c r="L62" i="8"/>
  <c r="E62" i="8"/>
  <c r="E61" i="8"/>
  <c r="L61" i="8" s="1"/>
  <c r="L60" i="8"/>
  <c r="L59" i="8"/>
  <c r="E58" i="8"/>
  <c r="L58" i="8" s="1"/>
  <c r="L57" i="8"/>
  <c r="E57" i="8"/>
  <c r="E56" i="8"/>
  <c r="E55" i="8"/>
  <c r="E54" i="8"/>
  <c r="L51" i="8"/>
  <c r="E50" i="8"/>
  <c r="L50" i="8" s="1"/>
  <c r="L49" i="8"/>
  <c r="E49" i="8"/>
  <c r="L48" i="8"/>
  <c r="L47" i="8"/>
  <c r="L46" i="8"/>
  <c r="E46" i="8"/>
  <c r="E45" i="8"/>
  <c r="L45" i="8" s="1"/>
  <c r="E44" i="8"/>
  <c r="L43" i="8"/>
  <c r="E43" i="8"/>
  <c r="E42" i="8"/>
  <c r="E39" i="8"/>
  <c r="L39" i="8" s="1"/>
  <c r="L38" i="8"/>
  <c r="L37" i="8"/>
  <c r="E36" i="8"/>
  <c r="L36" i="8" s="1"/>
  <c r="L35" i="8"/>
  <c r="E35" i="8"/>
  <c r="L33" i="8"/>
  <c r="E32" i="8"/>
  <c r="L32" i="8" s="1"/>
  <c r="L31" i="8"/>
  <c r="E31" i="8"/>
  <c r="L30" i="8"/>
  <c r="E30" i="8"/>
  <c r="L29" i="8"/>
  <c r="L28" i="8"/>
  <c r="E28" i="8"/>
  <c r="L27" i="8"/>
  <c r="E27" i="8"/>
  <c r="E26" i="8"/>
  <c r="L26" i="8" s="1"/>
  <c r="E24" i="8"/>
  <c r="L24" i="8" s="1"/>
  <c r="L23" i="8"/>
  <c r="E23" i="8"/>
  <c r="L22" i="8"/>
  <c r="E22" i="8"/>
  <c r="E21" i="8"/>
  <c r="L19" i="8"/>
  <c r="L18" i="8"/>
  <c r="L17" i="8"/>
  <c r="L16" i="8"/>
  <c r="L15" i="8"/>
  <c r="L13" i="8"/>
  <c r="L11" i="8"/>
  <c r="G98" i="8" l="1"/>
  <c r="G99" i="8" s="1"/>
  <c r="L100" i="8" s="1"/>
  <c r="L91" i="8"/>
  <c r="L44" i="8"/>
  <c r="L54" i="8"/>
  <c r="L67" i="8"/>
  <c r="L81" i="8"/>
  <c r="L89" i="8"/>
  <c r="I98" i="8"/>
  <c r="I99" i="8" s="1"/>
  <c r="L104" i="8" s="1"/>
  <c r="L55" i="8"/>
  <c r="L79" i="8"/>
  <c r="L42" i="8"/>
  <c r="L56" i="8"/>
  <c r="L68" i="8"/>
  <c r="L78" i="8"/>
  <c r="L87" i="8" s="1"/>
  <c r="L90" i="8"/>
  <c r="L21" i="8"/>
  <c r="L12" i="8"/>
  <c r="L14" i="8"/>
  <c r="L40" i="8" l="1"/>
  <c r="L76" i="8"/>
  <c r="L98" i="8"/>
  <c r="L52" i="8"/>
  <c r="L64" i="8"/>
  <c r="L99" i="8" l="1"/>
  <c r="L101" i="8" s="1"/>
  <c r="L102" i="8" s="1"/>
  <c r="I100" i="8"/>
  <c r="L103" i="8" l="1"/>
  <c r="L105" i="8" s="1"/>
  <c r="L106" i="8" l="1"/>
  <c r="L107" i="8" s="1"/>
  <c r="L108" i="8" l="1"/>
  <c r="L109" i="8" s="1"/>
  <c r="L110" i="8" l="1"/>
  <c r="L111" i="8" l="1"/>
  <c r="L5" i="8" s="1"/>
  <c r="L6" i="8"/>
</calcChain>
</file>

<file path=xl/sharedStrings.xml><?xml version="1.0" encoding="utf-8"?>
<sst xmlns="http://schemas.openxmlformats.org/spreadsheetml/2006/main" count="219" uniqueCount="71">
  <si>
    <t>#</t>
  </si>
  <si>
    <t>samuSaoTa procesebi, masalebi da danaxarjebi</t>
  </si>
  <si>
    <t>ganz. erTeuli</t>
  </si>
  <si>
    <t>raodenoba</t>
  </si>
  <si>
    <t>Rirebuleba lari</t>
  </si>
  <si>
    <t>xelfasi</t>
  </si>
  <si>
    <t>erT</t>
  </si>
  <si>
    <t>sul</t>
  </si>
  <si>
    <t>masala</t>
  </si>
  <si>
    <t>sul:</t>
  </si>
  <si>
    <r>
      <t>m</t>
    </r>
    <r>
      <rPr>
        <vertAlign val="superscript"/>
        <sz val="10"/>
        <color theme="1"/>
        <rFont val="AcadNusx"/>
      </rPr>
      <t>3</t>
    </r>
  </si>
  <si>
    <t>t</t>
  </si>
  <si>
    <r>
      <t>m</t>
    </r>
    <r>
      <rPr>
        <vertAlign val="superscript"/>
        <sz val="10"/>
        <color theme="1"/>
        <rFont val="AcadNusx"/>
      </rPr>
      <t>2</t>
    </r>
  </si>
  <si>
    <t>kg</t>
  </si>
  <si>
    <t>monoliTuri rigelebis mowyoba</t>
  </si>
  <si>
    <t>monoliTuri gadaxurvis filebis mowyoba</t>
  </si>
  <si>
    <t>monoliTuri kibeebis mowyoba</t>
  </si>
  <si>
    <t>gauTvaliswinebeli xarjebi</t>
  </si>
  <si>
    <t>zednadebi xarjebi</t>
  </si>
  <si>
    <t>gegmiuri mogeba</t>
  </si>
  <si>
    <t>dRg</t>
  </si>
  <si>
    <t>manq. meqanizmebi</t>
  </si>
  <si>
    <t>satransporto xarjebi masalis Rirebulebidan</t>
  </si>
  <si>
    <r>
      <t xml:space="preserve"> - betoni </t>
    </r>
    <r>
      <rPr>
        <sz val="10"/>
        <color theme="1"/>
        <rFont val="Arial"/>
        <family val="2"/>
        <charset val="204"/>
      </rPr>
      <t>B</t>
    </r>
    <r>
      <rPr>
        <sz val="10"/>
        <color theme="1"/>
        <rFont val="AcadNusx"/>
      </rPr>
      <t>25</t>
    </r>
  </si>
  <si>
    <t>monoliTuri kedlebis mowyoba</t>
  </si>
  <si>
    <t>saSemosavlo xelfasidan</t>
  </si>
  <si>
    <t>xarjTaRricxva #1</t>
  </si>
  <si>
    <t>arsebuli amortizebuli aguris Senobis daSla, aguris dasawyobeba Semdegi gamoyenebisaTvis</t>
  </si>
  <si>
    <t>qvabulis pirveladi damuSaveba Spuntebis mosawyobad</t>
  </si>
  <si>
    <t>Spuntebis mowyoba diametriT 300 mm</t>
  </si>
  <si>
    <t xml:space="preserve"> - armatura sxvadasxva</t>
  </si>
  <si>
    <t>g.m</t>
  </si>
  <si>
    <t>qvabulis Semdgomi damuSaveba Spuntebis mowyobis Semdeg</t>
  </si>
  <si>
    <t>qvabulis damuSaveba xeliT saproeqto donemde</t>
  </si>
  <si>
    <t>gruntis Semkvriveba RorRiT sisqiT 20 sm mtkepni vibraciis gareSe</t>
  </si>
  <si>
    <t>RorRi (40-60 mm)</t>
  </si>
  <si>
    <t>betonis momzadeba sisqiT 10 sm</t>
  </si>
  <si>
    <t>saZirkvlis monoliTuri rkinabetonis filis mowyoba</t>
  </si>
  <si>
    <t>sayalibe xe-tye</t>
  </si>
  <si>
    <t>armatura sxvadasxva</t>
  </si>
  <si>
    <t>betonis tumbo</t>
  </si>
  <si>
    <t>q. TbilisSi, Zv. Tbilisis raionSi, SoTa niSnianiZis quCa #8-10-Si mdebare teritoriaze sastumros mSeneblobis saxarjTaRricxvo gaangariSeba</t>
  </si>
  <si>
    <t>maT Soris dRg</t>
  </si>
  <si>
    <t>Sedgenilia 2018 w. II kv. fasebiT</t>
  </si>
  <si>
    <t>norm</t>
  </si>
  <si>
    <t>SromiTi resursebi</t>
  </si>
  <si>
    <t xml:space="preserve"> - SromiTi resursebi</t>
  </si>
  <si>
    <t>kac/sT</t>
  </si>
  <si>
    <r>
      <t xml:space="preserve"> - betoni </t>
    </r>
    <r>
      <rPr>
        <sz val="10"/>
        <color theme="1"/>
        <rFont val="Arial"/>
        <family val="2"/>
        <charset val="204"/>
      </rPr>
      <t>B</t>
    </r>
    <r>
      <rPr>
        <sz val="10"/>
        <color theme="1"/>
        <rFont val="AcadNusx"/>
      </rPr>
      <t xml:space="preserve">25 (wyalSeuRwevadi betoni </t>
    </r>
    <r>
      <rPr>
        <sz val="10"/>
        <color theme="1"/>
        <rFont val="Arial"/>
        <family val="2"/>
        <charset val="204"/>
      </rPr>
      <t>W</t>
    </r>
    <r>
      <rPr>
        <sz val="10"/>
        <color theme="1"/>
        <rFont val="AcadNusx"/>
      </rPr>
      <t>8)</t>
    </r>
  </si>
  <si>
    <t>yalibis fanera</t>
  </si>
  <si>
    <t>pr.</t>
  </si>
  <si>
    <t>sxva xarjebi</t>
  </si>
  <si>
    <t>lari</t>
  </si>
  <si>
    <t xml:space="preserve"> - manqanebi</t>
  </si>
  <si>
    <t>ankerebis mowyoba</t>
  </si>
  <si>
    <t>manqanebi</t>
  </si>
  <si>
    <r>
      <t xml:space="preserve">armatura </t>
    </r>
    <r>
      <rPr>
        <sz val="10"/>
        <color theme="1"/>
        <rFont val="Arial"/>
        <family val="2"/>
        <charset val="204"/>
      </rPr>
      <t>A</t>
    </r>
    <r>
      <rPr>
        <sz val="10"/>
        <color theme="1"/>
        <rFont val="AcadNusx"/>
      </rPr>
      <t>240</t>
    </r>
  </si>
  <si>
    <r>
      <t xml:space="preserve">armatura </t>
    </r>
    <r>
      <rPr>
        <sz val="10"/>
        <color theme="1"/>
        <rFont val="Arial"/>
        <family val="2"/>
        <charset val="204"/>
      </rPr>
      <t>A</t>
    </r>
    <r>
      <rPr>
        <sz val="10"/>
        <color theme="1"/>
        <rFont val="AcadNusx"/>
      </rPr>
      <t>500</t>
    </r>
    <r>
      <rPr>
        <sz val="10"/>
        <color theme="1"/>
        <rFont val="Arial"/>
        <family val="2"/>
        <charset val="204"/>
      </rPr>
      <t>C</t>
    </r>
  </si>
  <si>
    <t xml:space="preserve"> - yalibis fari</t>
  </si>
  <si>
    <t xml:space="preserve"> - sayalibe xe-tye</t>
  </si>
  <si>
    <r>
      <t xml:space="preserve"> - armatura </t>
    </r>
    <r>
      <rPr>
        <sz val="10"/>
        <color theme="1"/>
        <rFont val="Arial"/>
        <family val="2"/>
      </rPr>
      <t>A240</t>
    </r>
  </si>
  <si>
    <r>
      <t xml:space="preserve"> - armatura </t>
    </r>
    <r>
      <rPr>
        <sz val="10"/>
        <color theme="1"/>
        <rFont val="Arial"/>
        <family val="2"/>
      </rPr>
      <t>A500c</t>
    </r>
  </si>
  <si>
    <t xml:space="preserve"> - eleqtrodi</t>
  </si>
  <si>
    <t>sul kolonebis mowyoba:</t>
  </si>
  <si>
    <t>sul rigelebis mowyoba:</t>
  </si>
  <si>
    <t>monoliTuri kolonebis mowyoba</t>
  </si>
  <si>
    <t>sul kedlebis mowyoba:</t>
  </si>
  <si>
    <t>sul gadaxurvis filebis mowyoba:</t>
  </si>
  <si>
    <t>sul kibeebis mowyoba:</t>
  </si>
  <si>
    <t>sul miwis samuSaoebi; saZirkveli da ankerebi</t>
  </si>
  <si>
    <t>rkinabetonis mzidi karkasi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</si>
</sst>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1"/>
      <scheme val="minor"/>
    </font>
    <font>
      <sz val="10"/>
      <color theme="1"/>
      <name val="AcadNusx"/>
    </font>
    <font>
      <vertAlign val="superscript"/>
      <sz val="10"/>
      <color theme="1"/>
      <name val="AcadNusx"/>
    </font>
    <font>
      <b/>
      <sz val="10"/>
      <color theme="1"/>
      <name val="AcadNusx"/>
    </font>
    <font>
      <sz val="10"/>
      <color theme="1"/>
      <name val="Arial"/>
      <family val="2"/>
      <charset val="204"/>
    </font>
    <font>
      <b/>
      <sz val="11"/>
      <color theme="1"/>
      <name val="AcadNusx"/>
    </font>
    <font>
      <sz val="10"/>
      <name val="Arial"/>
      <family val="2"/>
    </font>
    <font>
      <b/>
      <sz val="11"/>
      <name val="AcadNusx"/>
    </font>
    <font>
      <sz val="10"/>
      <name val="AcadNusx"/>
    </font>
    <font>
      <sz val="11"/>
      <name val="AcadNusx"/>
    </font>
    <font>
      <b/>
      <sz val="10"/>
      <name val="AcadNusx"/>
    </font>
    <font>
      <sz val="10"/>
      <color theme="0"/>
      <name val="AcadNusx"/>
    </font>
    <font>
      <b/>
      <sz val="10"/>
      <color rgb="FFFF0000"/>
      <name val="AcadNusx"/>
    </font>
    <font>
      <b/>
      <sz val="9"/>
      <name val="AcadNusx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2" xfId="1" applyFont="1" applyBorder="1"/>
    <xf numFmtId="0" fontId="9" fillId="0" borderId="0" xfId="1" applyFont="1" applyBorder="1"/>
    <xf numFmtId="0" fontId="1" fillId="3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8" fillId="0" borderId="0" xfId="1" applyFont="1"/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0" xfId="1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3" fillId="0" borderId="2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zoomScaleNormal="100" workbookViewId="0">
      <selection activeCell="C105" sqref="C105"/>
    </sheetView>
  </sheetViews>
  <sheetFormatPr defaultColWidth="9.140625" defaultRowHeight="13.5" x14ac:dyDescent="0.25"/>
  <cols>
    <col min="1" max="1" width="3" style="1" bestFit="1" customWidth="1"/>
    <col min="2" max="2" width="47" style="1" customWidth="1"/>
    <col min="3" max="4" width="8.7109375" style="1" customWidth="1"/>
    <col min="5" max="5" width="7.85546875" style="1" bestFit="1" customWidth="1"/>
    <col min="6" max="6" width="7.7109375" style="1" customWidth="1"/>
    <col min="7" max="7" width="10.7109375" style="1" bestFit="1" customWidth="1"/>
    <col min="8" max="8" width="7.42578125" style="1" customWidth="1"/>
    <col min="9" max="9" width="10.5703125" style="1" bestFit="1" customWidth="1"/>
    <col min="10" max="10" width="7.85546875" style="1" customWidth="1"/>
    <col min="11" max="11" width="10.5703125" style="1" bestFit="1" customWidth="1"/>
    <col min="12" max="12" width="10.7109375" style="1" bestFit="1" customWidth="1"/>
    <col min="13" max="16384" width="9.140625" style="1"/>
  </cols>
  <sheetData>
    <row r="1" spans="1:12" x14ac:dyDescent="0.25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customHeight="1" x14ac:dyDescent="0.25">
      <c r="A2" s="35" t="s">
        <v>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6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.75" x14ac:dyDescent="0.3">
      <c r="A4" s="36" t="s">
        <v>70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5.75" x14ac:dyDescent="0.3">
      <c r="A5" s="4"/>
      <c r="B5" s="22" t="s">
        <v>43</v>
      </c>
      <c r="C5" s="4"/>
      <c r="D5" s="4"/>
      <c r="E5" s="4"/>
      <c r="F5" s="4"/>
      <c r="G5" s="4"/>
      <c r="I5" s="37" t="s">
        <v>9</v>
      </c>
      <c r="J5" s="37"/>
      <c r="K5" s="37"/>
      <c r="L5" s="21">
        <f>L111</f>
        <v>0</v>
      </c>
    </row>
    <row r="6" spans="1:12" ht="15.75" x14ac:dyDescent="0.3">
      <c r="A6" s="5"/>
      <c r="B6" s="5"/>
      <c r="C6" s="5"/>
      <c r="D6" s="6"/>
      <c r="E6" s="6"/>
      <c r="F6" s="5"/>
      <c r="G6" s="5"/>
      <c r="I6" s="38" t="s">
        <v>42</v>
      </c>
      <c r="J6" s="38"/>
      <c r="K6" s="38"/>
      <c r="L6" s="21">
        <f>L110</f>
        <v>0</v>
      </c>
    </row>
    <row r="7" spans="1:12" ht="21.75" customHeight="1" x14ac:dyDescent="0.25">
      <c r="A7" s="33" t="s">
        <v>0</v>
      </c>
      <c r="B7" s="32" t="s">
        <v>1</v>
      </c>
      <c r="C7" s="32" t="s">
        <v>2</v>
      </c>
      <c r="D7" s="39" t="s">
        <v>3</v>
      </c>
      <c r="E7" s="40"/>
      <c r="F7" s="33" t="s">
        <v>4</v>
      </c>
      <c r="G7" s="33"/>
      <c r="H7" s="33"/>
      <c r="I7" s="33"/>
      <c r="J7" s="33"/>
      <c r="K7" s="33"/>
      <c r="L7" s="33"/>
    </row>
    <row r="8" spans="1:12" ht="32.25" customHeight="1" x14ac:dyDescent="0.25">
      <c r="A8" s="33"/>
      <c r="B8" s="32"/>
      <c r="C8" s="32"/>
      <c r="D8" s="41"/>
      <c r="E8" s="42"/>
      <c r="F8" s="33" t="s">
        <v>8</v>
      </c>
      <c r="G8" s="33"/>
      <c r="H8" s="33" t="s">
        <v>5</v>
      </c>
      <c r="I8" s="33"/>
      <c r="J8" s="32" t="s">
        <v>21</v>
      </c>
      <c r="K8" s="32"/>
      <c r="L8" s="33" t="s">
        <v>7</v>
      </c>
    </row>
    <row r="9" spans="1:12" ht="21.75" customHeight="1" x14ac:dyDescent="0.25">
      <c r="A9" s="33"/>
      <c r="B9" s="32"/>
      <c r="C9" s="32"/>
      <c r="D9" s="28" t="s">
        <v>44</v>
      </c>
      <c r="E9" s="28" t="s">
        <v>7</v>
      </c>
      <c r="F9" s="27" t="s">
        <v>6</v>
      </c>
      <c r="G9" s="27" t="s">
        <v>7</v>
      </c>
      <c r="H9" s="27" t="s">
        <v>6</v>
      </c>
      <c r="I9" s="27" t="s">
        <v>7</v>
      </c>
      <c r="J9" s="27" t="s">
        <v>6</v>
      </c>
      <c r="K9" s="27" t="s">
        <v>7</v>
      </c>
      <c r="L9" s="33"/>
    </row>
    <row r="10" spans="1:12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</row>
    <row r="11" spans="1:12" ht="40.5" x14ac:dyDescent="0.25">
      <c r="A11" s="27">
        <v>1</v>
      </c>
      <c r="B11" s="28" t="s">
        <v>27</v>
      </c>
      <c r="C11" s="13" t="s">
        <v>10</v>
      </c>
      <c r="D11" s="13"/>
      <c r="E11" s="13">
        <v>1140</v>
      </c>
      <c r="F11" s="13"/>
      <c r="G11" s="13"/>
      <c r="H11" s="13"/>
      <c r="I11" s="13"/>
      <c r="J11" s="13"/>
      <c r="K11" s="13"/>
      <c r="L11" s="16">
        <f>I11</f>
        <v>0</v>
      </c>
    </row>
    <row r="12" spans="1:12" ht="27" x14ac:dyDescent="0.25">
      <c r="A12" s="27">
        <v>2</v>
      </c>
      <c r="B12" s="28" t="s">
        <v>28</v>
      </c>
      <c r="C12" s="13" t="s">
        <v>10</v>
      </c>
      <c r="D12" s="13"/>
      <c r="E12" s="13">
        <v>1200</v>
      </c>
      <c r="F12" s="13"/>
      <c r="G12" s="13"/>
      <c r="H12" s="13"/>
      <c r="I12" s="13"/>
      <c r="J12" s="13"/>
      <c r="K12" s="13"/>
      <c r="L12" s="16">
        <f>K12+I12+G12</f>
        <v>0</v>
      </c>
    </row>
    <row r="13" spans="1:12" ht="15.75" x14ac:dyDescent="0.25">
      <c r="A13" s="33">
        <v>3</v>
      </c>
      <c r="B13" s="28" t="s">
        <v>29</v>
      </c>
      <c r="C13" s="13" t="s">
        <v>31</v>
      </c>
      <c r="D13" s="13"/>
      <c r="E13" s="13">
        <v>1550</v>
      </c>
      <c r="F13" s="13"/>
      <c r="G13" s="13"/>
      <c r="H13" s="13"/>
      <c r="I13" s="13"/>
      <c r="J13" s="13"/>
      <c r="K13" s="13"/>
      <c r="L13" s="16">
        <f t="shared" ref="L13:L19" si="0">K13+I13+G13</f>
        <v>0</v>
      </c>
    </row>
    <row r="14" spans="1:12" ht="15.75" x14ac:dyDescent="0.25">
      <c r="A14" s="33"/>
      <c r="B14" s="13" t="s">
        <v>23</v>
      </c>
      <c r="C14" s="13" t="s">
        <v>10</v>
      </c>
      <c r="D14" s="13"/>
      <c r="E14" s="13">
        <v>115</v>
      </c>
      <c r="F14" s="13"/>
      <c r="G14" s="13"/>
      <c r="H14" s="13"/>
      <c r="I14" s="13"/>
      <c r="J14" s="13"/>
      <c r="K14" s="13"/>
      <c r="L14" s="16">
        <f t="shared" si="0"/>
        <v>0</v>
      </c>
    </row>
    <row r="15" spans="1:12" ht="15.75" x14ac:dyDescent="0.25">
      <c r="A15" s="33"/>
      <c r="B15" s="13" t="s">
        <v>30</v>
      </c>
      <c r="C15" s="13" t="s">
        <v>11</v>
      </c>
      <c r="D15" s="13"/>
      <c r="E15" s="13">
        <v>14.4</v>
      </c>
      <c r="F15" s="13"/>
      <c r="G15" s="13"/>
      <c r="H15" s="13"/>
      <c r="I15" s="13"/>
      <c r="J15" s="13"/>
      <c r="K15" s="13"/>
      <c r="L15" s="16">
        <f t="shared" si="0"/>
        <v>0</v>
      </c>
    </row>
    <row r="16" spans="1:12" ht="27" x14ac:dyDescent="0.25">
      <c r="A16" s="27">
        <v>4</v>
      </c>
      <c r="B16" s="28" t="s">
        <v>32</v>
      </c>
      <c r="C16" s="13" t="s">
        <v>10</v>
      </c>
      <c r="D16" s="13"/>
      <c r="E16" s="13">
        <v>3300</v>
      </c>
      <c r="F16" s="13"/>
      <c r="G16" s="13"/>
      <c r="H16" s="13"/>
      <c r="I16" s="13"/>
      <c r="J16" s="13"/>
      <c r="K16" s="13"/>
      <c r="L16" s="16">
        <f t="shared" si="0"/>
        <v>0</v>
      </c>
    </row>
    <row r="17" spans="1:12" ht="27" x14ac:dyDescent="0.25">
      <c r="A17" s="27">
        <v>5</v>
      </c>
      <c r="B17" s="28" t="s">
        <v>33</v>
      </c>
      <c r="C17" s="13" t="s">
        <v>10</v>
      </c>
      <c r="D17" s="13"/>
      <c r="E17" s="13">
        <v>300</v>
      </c>
      <c r="F17" s="13"/>
      <c r="G17" s="13"/>
      <c r="H17" s="13"/>
      <c r="I17" s="13"/>
      <c r="J17" s="13"/>
      <c r="K17" s="13"/>
      <c r="L17" s="16">
        <f t="shared" si="0"/>
        <v>0</v>
      </c>
    </row>
    <row r="18" spans="1:12" ht="27" x14ac:dyDescent="0.25">
      <c r="A18" s="33">
        <v>6</v>
      </c>
      <c r="B18" s="28" t="s">
        <v>34</v>
      </c>
      <c r="C18" s="13" t="s">
        <v>10</v>
      </c>
      <c r="D18" s="13"/>
      <c r="E18" s="13">
        <v>100</v>
      </c>
      <c r="F18" s="13"/>
      <c r="G18" s="13"/>
      <c r="H18" s="13"/>
      <c r="I18" s="13"/>
      <c r="J18" s="13"/>
      <c r="K18" s="13"/>
      <c r="L18" s="16">
        <f t="shared" si="0"/>
        <v>0</v>
      </c>
    </row>
    <row r="19" spans="1:12" ht="15.75" x14ac:dyDescent="0.25">
      <c r="A19" s="33"/>
      <c r="B19" s="12" t="s">
        <v>35</v>
      </c>
      <c r="C19" s="13" t="s">
        <v>10</v>
      </c>
      <c r="D19" s="13"/>
      <c r="E19" s="13">
        <v>100</v>
      </c>
      <c r="F19" s="13"/>
      <c r="G19" s="13"/>
      <c r="H19" s="13"/>
      <c r="I19" s="13"/>
      <c r="J19" s="13"/>
      <c r="K19" s="13"/>
      <c r="L19" s="16">
        <f t="shared" si="0"/>
        <v>0</v>
      </c>
    </row>
    <row r="20" spans="1:12" ht="15.75" x14ac:dyDescent="0.25">
      <c r="A20" s="43">
        <v>7</v>
      </c>
      <c r="B20" s="28" t="s">
        <v>36</v>
      </c>
      <c r="C20" s="13" t="s">
        <v>10</v>
      </c>
      <c r="D20" s="13"/>
      <c r="E20" s="13">
        <v>50</v>
      </c>
      <c r="F20" s="13"/>
      <c r="G20" s="13"/>
      <c r="H20" s="13"/>
      <c r="I20" s="13"/>
      <c r="J20" s="13"/>
      <c r="K20" s="13"/>
      <c r="L20" s="16"/>
    </row>
    <row r="21" spans="1:12" ht="15.75" x14ac:dyDescent="0.25">
      <c r="A21" s="44"/>
      <c r="B21" s="12" t="s">
        <v>45</v>
      </c>
      <c r="C21" s="13" t="s">
        <v>47</v>
      </c>
      <c r="D21" s="13">
        <v>1.37</v>
      </c>
      <c r="E21" s="13">
        <f>D21*E20</f>
        <v>68.5</v>
      </c>
      <c r="F21" s="13"/>
      <c r="G21" s="13"/>
      <c r="H21" s="13"/>
      <c r="I21" s="13"/>
      <c r="J21" s="13"/>
      <c r="K21" s="13"/>
      <c r="L21" s="16">
        <f>K21+I21+G21</f>
        <v>0</v>
      </c>
    </row>
    <row r="22" spans="1:12" ht="15.75" x14ac:dyDescent="0.25">
      <c r="A22" s="44"/>
      <c r="B22" s="12" t="s">
        <v>55</v>
      </c>
      <c r="C22" s="13" t="s">
        <v>52</v>
      </c>
      <c r="D22" s="13">
        <v>0.9</v>
      </c>
      <c r="E22" s="13">
        <f>D22*E20</f>
        <v>45</v>
      </c>
      <c r="F22" s="13"/>
      <c r="G22" s="13"/>
      <c r="H22" s="13"/>
      <c r="I22" s="13"/>
      <c r="J22" s="13"/>
      <c r="K22" s="13"/>
      <c r="L22" s="16">
        <f t="shared" ref="L22:L24" si="1">K22+I22+G22</f>
        <v>0</v>
      </c>
    </row>
    <row r="23" spans="1:12" ht="15.75" x14ac:dyDescent="0.25">
      <c r="A23" s="44"/>
      <c r="B23" s="12" t="s">
        <v>23</v>
      </c>
      <c r="C23" s="13" t="s">
        <v>10</v>
      </c>
      <c r="D23" s="13">
        <v>1.1000000000000001</v>
      </c>
      <c r="E23" s="13">
        <f>D23*E20</f>
        <v>55.000000000000007</v>
      </c>
      <c r="F23" s="13"/>
      <c r="G23" s="13"/>
      <c r="H23" s="13"/>
      <c r="I23" s="13"/>
      <c r="J23" s="13"/>
      <c r="K23" s="13"/>
      <c r="L23" s="16">
        <f t="shared" si="1"/>
        <v>0</v>
      </c>
    </row>
    <row r="24" spans="1:12" ht="15.75" x14ac:dyDescent="0.25">
      <c r="A24" s="45"/>
      <c r="B24" s="12" t="s">
        <v>51</v>
      </c>
      <c r="C24" s="13" t="s">
        <v>52</v>
      </c>
      <c r="D24" s="13">
        <v>0.5</v>
      </c>
      <c r="E24" s="13">
        <f>D24*E20</f>
        <v>25</v>
      </c>
      <c r="F24" s="13"/>
      <c r="G24" s="13"/>
      <c r="H24" s="13"/>
      <c r="I24" s="13"/>
      <c r="J24" s="13"/>
      <c r="K24" s="13"/>
      <c r="L24" s="16">
        <f t="shared" si="1"/>
        <v>0</v>
      </c>
    </row>
    <row r="25" spans="1:12" ht="27" x14ac:dyDescent="0.25">
      <c r="A25" s="33">
        <v>8</v>
      </c>
      <c r="B25" s="28" t="s">
        <v>37</v>
      </c>
      <c r="C25" s="13" t="s">
        <v>10</v>
      </c>
      <c r="D25" s="13"/>
      <c r="E25" s="13">
        <v>281</v>
      </c>
      <c r="F25" s="13"/>
      <c r="G25" s="13"/>
      <c r="H25" s="13"/>
      <c r="I25" s="13"/>
      <c r="J25" s="13"/>
      <c r="K25" s="13"/>
      <c r="L25" s="16"/>
    </row>
    <row r="26" spans="1:12" ht="15.75" x14ac:dyDescent="0.25">
      <c r="A26" s="33"/>
      <c r="B26" s="12" t="s">
        <v>46</v>
      </c>
      <c r="C26" s="13" t="s">
        <v>47</v>
      </c>
      <c r="D26" s="13">
        <v>5.76</v>
      </c>
      <c r="E26" s="13">
        <f>E25*D26</f>
        <v>1618.56</v>
      </c>
      <c r="F26" s="13"/>
      <c r="G26" s="13"/>
      <c r="H26" s="13"/>
      <c r="I26" s="2"/>
      <c r="J26" s="13"/>
      <c r="K26" s="13"/>
      <c r="L26" s="15">
        <f>K26+I26+G26</f>
        <v>0</v>
      </c>
    </row>
    <row r="27" spans="1:12" ht="15.75" x14ac:dyDescent="0.25">
      <c r="A27" s="33"/>
      <c r="B27" s="12" t="s">
        <v>53</v>
      </c>
      <c r="C27" s="13" t="s">
        <v>52</v>
      </c>
      <c r="D27" s="13">
        <v>0.92</v>
      </c>
      <c r="E27" s="13">
        <f>E25*D27</f>
        <v>258.52000000000004</v>
      </c>
      <c r="F27" s="13"/>
      <c r="G27" s="13"/>
      <c r="H27" s="13"/>
      <c r="I27" s="2"/>
      <c r="J27" s="13"/>
      <c r="K27" s="13"/>
      <c r="L27" s="15">
        <f>K27+I27+G27</f>
        <v>0</v>
      </c>
    </row>
    <row r="28" spans="1:12" ht="15.75" x14ac:dyDescent="0.25">
      <c r="A28" s="33"/>
      <c r="B28" s="13" t="s">
        <v>48</v>
      </c>
      <c r="C28" s="13" t="s">
        <v>10</v>
      </c>
      <c r="D28" s="13">
        <v>1.02</v>
      </c>
      <c r="E28" s="13">
        <f>E25*D28</f>
        <v>286.62</v>
      </c>
      <c r="F28" s="13"/>
      <c r="G28" s="13"/>
      <c r="H28" s="13"/>
      <c r="I28" s="13"/>
      <c r="J28" s="13"/>
      <c r="K28" s="13"/>
      <c r="L28" s="16">
        <f t="shared" ref="L28:L33" si="2">K28+I28+G28</f>
        <v>0</v>
      </c>
    </row>
    <row r="29" spans="1:12" ht="15.75" x14ac:dyDescent="0.25">
      <c r="A29" s="33"/>
      <c r="B29" s="13" t="s">
        <v>39</v>
      </c>
      <c r="C29" s="13" t="s">
        <v>11</v>
      </c>
      <c r="D29" s="13" t="s">
        <v>50</v>
      </c>
      <c r="E29" s="13">
        <v>9.11</v>
      </c>
      <c r="F29" s="13"/>
      <c r="G29" s="13"/>
      <c r="H29" s="13"/>
      <c r="I29" s="13"/>
      <c r="J29" s="13"/>
      <c r="K29" s="13"/>
      <c r="L29" s="16">
        <f t="shared" si="2"/>
        <v>0</v>
      </c>
    </row>
    <row r="30" spans="1:12" ht="15.75" x14ac:dyDescent="0.25">
      <c r="A30" s="33"/>
      <c r="B30" s="13" t="s">
        <v>38</v>
      </c>
      <c r="C30" s="13" t="s">
        <v>10</v>
      </c>
      <c r="D30" s="13">
        <v>1.4E-2</v>
      </c>
      <c r="E30" s="13">
        <f>D30*E25</f>
        <v>3.9340000000000002</v>
      </c>
      <c r="F30" s="13"/>
      <c r="G30" s="13"/>
      <c r="H30" s="13"/>
      <c r="I30" s="13"/>
      <c r="J30" s="13"/>
      <c r="K30" s="13"/>
      <c r="L30" s="16">
        <f t="shared" si="2"/>
        <v>0</v>
      </c>
    </row>
    <row r="31" spans="1:12" ht="15.75" x14ac:dyDescent="0.25">
      <c r="A31" s="33"/>
      <c r="B31" s="13" t="s">
        <v>49</v>
      </c>
      <c r="C31" s="13" t="s">
        <v>10</v>
      </c>
      <c r="D31" s="13">
        <v>0.73</v>
      </c>
      <c r="E31" s="13">
        <f>D31*E25</f>
        <v>205.13</v>
      </c>
      <c r="F31" s="13"/>
      <c r="G31" s="13"/>
      <c r="H31" s="13"/>
      <c r="I31" s="13"/>
      <c r="J31" s="13"/>
      <c r="K31" s="13"/>
      <c r="L31" s="16">
        <f t="shared" si="2"/>
        <v>0</v>
      </c>
    </row>
    <row r="32" spans="1:12" ht="15.75" x14ac:dyDescent="0.25">
      <c r="A32" s="33"/>
      <c r="B32" s="13" t="s">
        <v>51</v>
      </c>
      <c r="C32" s="13" t="s">
        <v>52</v>
      </c>
      <c r="D32" s="13">
        <v>0.6</v>
      </c>
      <c r="E32" s="13">
        <f>D32*E25</f>
        <v>168.6</v>
      </c>
      <c r="F32" s="13"/>
      <c r="G32" s="13"/>
      <c r="H32" s="13"/>
      <c r="I32" s="13"/>
      <c r="J32" s="13"/>
      <c r="K32" s="13"/>
      <c r="L32" s="16">
        <f t="shared" si="2"/>
        <v>0</v>
      </c>
    </row>
    <row r="33" spans="1:14" ht="15.75" x14ac:dyDescent="0.25">
      <c r="A33" s="33"/>
      <c r="B33" s="13" t="s">
        <v>40</v>
      </c>
      <c r="C33" s="13" t="s">
        <v>10</v>
      </c>
      <c r="D33" s="13"/>
      <c r="E33" s="13">
        <v>281</v>
      </c>
      <c r="F33" s="13"/>
      <c r="G33" s="13"/>
      <c r="H33" s="13"/>
      <c r="I33" s="13"/>
      <c r="J33" s="13"/>
      <c r="K33" s="13"/>
      <c r="L33" s="16">
        <f t="shared" si="2"/>
        <v>0</v>
      </c>
    </row>
    <row r="34" spans="1:14" x14ac:dyDescent="0.25">
      <c r="A34" s="43">
        <v>9</v>
      </c>
      <c r="B34" s="27" t="s">
        <v>54</v>
      </c>
      <c r="C34" s="13" t="s">
        <v>11</v>
      </c>
      <c r="D34" s="13"/>
      <c r="E34" s="13">
        <v>1.44</v>
      </c>
      <c r="F34" s="13"/>
      <c r="G34" s="13"/>
      <c r="H34" s="13"/>
      <c r="I34" s="13"/>
      <c r="J34" s="13"/>
      <c r="K34" s="13"/>
      <c r="L34" s="2"/>
    </row>
    <row r="35" spans="1:14" ht="15.75" x14ac:dyDescent="0.25">
      <c r="A35" s="44"/>
      <c r="B35" s="13" t="s">
        <v>45</v>
      </c>
      <c r="C35" s="13" t="s">
        <v>47</v>
      </c>
      <c r="D35" s="13">
        <v>123</v>
      </c>
      <c r="E35" s="13">
        <f>E34*D35</f>
        <v>177.12</v>
      </c>
      <c r="F35" s="13"/>
      <c r="G35" s="13"/>
      <c r="H35" s="13"/>
      <c r="I35" s="2"/>
      <c r="J35" s="13"/>
      <c r="K35" s="13"/>
      <c r="L35" s="15">
        <f t="shared" ref="L35:L39" si="3">K35+I35+G35</f>
        <v>0</v>
      </c>
    </row>
    <row r="36" spans="1:14" ht="15.75" x14ac:dyDescent="0.25">
      <c r="A36" s="44"/>
      <c r="B36" s="13" t="s">
        <v>55</v>
      </c>
      <c r="C36" s="13" t="s">
        <v>52</v>
      </c>
      <c r="D36" s="13">
        <v>2.2000000000000002</v>
      </c>
      <c r="E36" s="13">
        <f>E34*D36</f>
        <v>3.1680000000000001</v>
      </c>
      <c r="F36" s="13"/>
      <c r="G36" s="13"/>
      <c r="H36" s="13"/>
      <c r="I36" s="13"/>
      <c r="J36" s="13"/>
      <c r="K36" s="13"/>
      <c r="L36" s="15">
        <f t="shared" si="3"/>
        <v>0</v>
      </c>
    </row>
    <row r="37" spans="1:14" ht="15.75" x14ac:dyDescent="0.25">
      <c r="A37" s="44"/>
      <c r="B37" s="13" t="s">
        <v>56</v>
      </c>
      <c r="C37" s="13" t="s">
        <v>11</v>
      </c>
      <c r="D37" s="13" t="s">
        <v>50</v>
      </c>
      <c r="E37" s="13">
        <v>7.0000000000000007E-2</v>
      </c>
      <c r="F37" s="13"/>
      <c r="G37" s="13"/>
      <c r="H37" s="13"/>
      <c r="I37" s="13"/>
      <c r="J37" s="13"/>
      <c r="K37" s="13"/>
      <c r="L37" s="15">
        <f t="shared" si="3"/>
        <v>0</v>
      </c>
    </row>
    <row r="38" spans="1:14" ht="15.75" x14ac:dyDescent="0.25">
      <c r="A38" s="44"/>
      <c r="B38" s="13" t="s">
        <v>57</v>
      </c>
      <c r="C38" s="13" t="s">
        <v>11</v>
      </c>
      <c r="D38" s="13" t="s">
        <v>50</v>
      </c>
      <c r="E38" s="13">
        <v>1.37</v>
      </c>
      <c r="F38" s="13"/>
      <c r="G38" s="13"/>
      <c r="H38" s="13"/>
      <c r="I38" s="13"/>
      <c r="J38" s="13"/>
      <c r="K38" s="13"/>
      <c r="L38" s="15">
        <f t="shared" si="3"/>
        <v>0</v>
      </c>
    </row>
    <row r="39" spans="1:14" ht="15.75" x14ac:dyDescent="0.25">
      <c r="A39" s="45"/>
      <c r="B39" s="13" t="s">
        <v>51</v>
      </c>
      <c r="C39" s="13" t="s">
        <v>52</v>
      </c>
      <c r="D39" s="13">
        <v>0.4</v>
      </c>
      <c r="E39" s="13">
        <f>E34*D39</f>
        <v>0.57599999999999996</v>
      </c>
      <c r="F39" s="13"/>
      <c r="G39" s="13"/>
      <c r="H39" s="13"/>
      <c r="I39" s="13"/>
      <c r="J39" s="13"/>
      <c r="K39" s="13"/>
      <c r="L39" s="15">
        <f t="shared" si="3"/>
        <v>0</v>
      </c>
    </row>
    <row r="40" spans="1:14" ht="27" x14ac:dyDescent="0.25">
      <c r="A40" s="7"/>
      <c r="B40" s="26" t="s">
        <v>69</v>
      </c>
      <c r="C40" s="29"/>
      <c r="D40" s="29"/>
      <c r="E40" s="30"/>
      <c r="F40" s="30"/>
      <c r="G40" s="31"/>
      <c r="H40" s="31"/>
      <c r="I40" s="31"/>
      <c r="J40" s="31"/>
      <c r="K40" s="31"/>
      <c r="L40" s="31">
        <f>SUM(L11:L39)</f>
        <v>0</v>
      </c>
    </row>
    <row r="41" spans="1:14" ht="15.75" x14ac:dyDescent="0.25">
      <c r="A41" s="27"/>
      <c r="B41" s="27" t="s">
        <v>65</v>
      </c>
      <c r="C41" s="13" t="s">
        <v>10</v>
      </c>
      <c r="D41" s="13"/>
      <c r="E41" s="13">
        <v>65</v>
      </c>
      <c r="F41" s="13"/>
      <c r="G41" s="13"/>
      <c r="H41" s="13"/>
      <c r="I41" s="13"/>
      <c r="J41" s="13"/>
      <c r="K41" s="13"/>
      <c r="L41" s="16"/>
    </row>
    <row r="42" spans="1:14" ht="15.75" x14ac:dyDescent="0.25">
      <c r="A42" s="27"/>
      <c r="B42" s="13" t="s">
        <v>46</v>
      </c>
      <c r="C42" s="13" t="s">
        <v>47</v>
      </c>
      <c r="D42" s="13">
        <v>19.5</v>
      </c>
      <c r="E42" s="13">
        <f>E41*D42</f>
        <v>1267.5</v>
      </c>
      <c r="F42" s="13"/>
      <c r="G42" s="13"/>
      <c r="H42" s="13"/>
      <c r="I42" s="2"/>
      <c r="J42" s="13"/>
      <c r="K42" s="13"/>
      <c r="L42" s="15">
        <f>K42+I42+G42</f>
        <v>0</v>
      </c>
    </row>
    <row r="43" spans="1:14" ht="15.75" x14ac:dyDescent="0.25">
      <c r="A43" s="24"/>
      <c r="B43" s="13" t="s">
        <v>53</v>
      </c>
      <c r="C43" s="13" t="s">
        <v>52</v>
      </c>
      <c r="D43" s="13">
        <v>3.21</v>
      </c>
      <c r="E43" s="2">
        <f>D43*E41</f>
        <v>208.65</v>
      </c>
      <c r="F43" s="13"/>
      <c r="G43" s="13"/>
      <c r="H43" s="13"/>
      <c r="I43" s="13"/>
      <c r="J43" s="13"/>
      <c r="K43" s="2"/>
      <c r="L43" s="15">
        <f t="shared" ref="L43:L51" si="4">K43+I43+G43</f>
        <v>0</v>
      </c>
      <c r="N43" s="9"/>
    </row>
    <row r="44" spans="1:14" ht="15.75" x14ac:dyDescent="0.25">
      <c r="A44" s="24"/>
      <c r="B44" s="13" t="s">
        <v>58</v>
      </c>
      <c r="C44" s="13" t="s">
        <v>12</v>
      </c>
      <c r="D44" s="13">
        <v>2.42</v>
      </c>
      <c r="E44" s="2">
        <f>D44*E41</f>
        <v>157.29999999999998</v>
      </c>
      <c r="F44" s="13"/>
      <c r="G44" s="2"/>
      <c r="H44" s="13"/>
      <c r="I44" s="13"/>
      <c r="J44" s="13"/>
      <c r="K44" s="13"/>
      <c r="L44" s="15">
        <f t="shared" si="4"/>
        <v>0</v>
      </c>
    </row>
    <row r="45" spans="1:14" ht="15.75" x14ac:dyDescent="0.25">
      <c r="A45" s="24"/>
      <c r="B45" s="13" t="s">
        <v>59</v>
      </c>
      <c r="C45" s="13" t="s">
        <v>10</v>
      </c>
      <c r="D45" s="13">
        <v>7.3599999999999999E-2</v>
      </c>
      <c r="E45" s="2">
        <f>D45*E41</f>
        <v>4.7839999999999998</v>
      </c>
      <c r="F45" s="13"/>
      <c r="G45" s="2"/>
      <c r="H45" s="13"/>
      <c r="I45" s="13"/>
      <c r="J45" s="13"/>
      <c r="K45" s="13"/>
      <c r="L45" s="15">
        <f t="shared" si="4"/>
        <v>0</v>
      </c>
    </row>
    <row r="46" spans="1:14" ht="15.75" x14ac:dyDescent="0.25">
      <c r="A46" s="27"/>
      <c r="B46" s="13" t="s">
        <v>23</v>
      </c>
      <c r="C46" s="13" t="s">
        <v>10</v>
      </c>
      <c r="D46" s="13">
        <v>1.0149999999999999</v>
      </c>
      <c r="E46" s="2">
        <f>D46*E41</f>
        <v>65.974999999999994</v>
      </c>
      <c r="F46" s="13"/>
      <c r="G46" s="2"/>
      <c r="H46" s="13"/>
      <c r="I46" s="13"/>
      <c r="J46" s="13"/>
      <c r="K46" s="13"/>
      <c r="L46" s="15">
        <f t="shared" si="4"/>
        <v>0</v>
      </c>
    </row>
    <row r="47" spans="1:14" ht="15.75" x14ac:dyDescent="0.25">
      <c r="A47" s="27"/>
      <c r="B47" s="13" t="s">
        <v>60</v>
      </c>
      <c r="C47" s="13" t="s">
        <v>11</v>
      </c>
      <c r="D47" s="13" t="s">
        <v>50</v>
      </c>
      <c r="E47" s="23">
        <v>1.64</v>
      </c>
      <c r="F47" s="13"/>
      <c r="G47" s="2"/>
      <c r="H47" s="13"/>
      <c r="I47" s="13"/>
      <c r="J47" s="13"/>
      <c r="K47" s="13"/>
      <c r="L47" s="15">
        <f t="shared" si="4"/>
        <v>0</v>
      </c>
    </row>
    <row r="48" spans="1:14" ht="15.75" x14ac:dyDescent="0.25">
      <c r="A48" s="24"/>
      <c r="B48" s="13" t="s">
        <v>61</v>
      </c>
      <c r="C48" s="13" t="s">
        <v>11</v>
      </c>
      <c r="D48" s="13" t="s">
        <v>50</v>
      </c>
      <c r="E48" s="2">
        <v>7.57</v>
      </c>
      <c r="F48" s="13"/>
      <c r="G48" s="2"/>
      <c r="H48" s="13"/>
      <c r="I48" s="13"/>
      <c r="J48" s="13"/>
      <c r="K48" s="13"/>
      <c r="L48" s="15">
        <f t="shared" si="4"/>
        <v>0</v>
      </c>
    </row>
    <row r="49" spans="1:12" ht="15.75" x14ac:dyDescent="0.25">
      <c r="A49" s="24"/>
      <c r="B49" s="13" t="s">
        <v>62</v>
      </c>
      <c r="C49" s="13" t="s">
        <v>13</v>
      </c>
      <c r="D49" s="13">
        <v>2.5</v>
      </c>
      <c r="E49" s="2">
        <f>D49*E41</f>
        <v>162.5</v>
      </c>
      <c r="F49" s="13"/>
      <c r="G49" s="2"/>
      <c r="H49" s="13"/>
      <c r="I49" s="13"/>
      <c r="J49" s="13"/>
      <c r="K49" s="13"/>
      <c r="L49" s="15">
        <f t="shared" si="4"/>
        <v>0</v>
      </c>
    </row>
    <row r="50" spans="1:12" ht="15.75" x14ac:dyDescent="0.25">
      <c r="A50" s="24"/>
      <c r="B50" s="13" t="s">
        <v>51</v>
      </c>
      <c r="C50" s="13" t="s">
        <v>52</v>
      </c>
      <c r="D50" s="13">
        <v>0.6</v>
      </c>
      <c r="E50" s="2">
        <f>D50*E41</f>
        <v>39</v>
      </c>
      <c r="F50" s="13"/>
      <c r="G50" s="2"/>
      <c r="H50" s="13"/>
      <c r="I50" s="13"/>
      <c r="J50" s="13"/>
      <c r="K50" s="13"/>
      <c r="L50" s="15">
        <f t="shared" si="4"/>
        <v>0</v>
      </c>
    </row>
    <row r="51" spans="1:12" ht="15.75" x14ac:dyDescent="0.25">
      <c r="A51" s="24"/>
      <c r="B51" s="13" t="s">
        <v>40</v>
      </c>
      <c r="C51" s="13" t="s">
        <v>52</v>
      </c>
      <c r="D51" s="13"/>
      <c r="E51" s="13"/>
      <c r="F51" s="13"/>
      <c r="G51" s="13"/>
      <c r="H51" s="13"/>
      <c r="I51" s="13"/>
      <c r="J51" s="13"/>
      <c r="K51" s="13"/>
      <c r="L51" s="16">
        <f t="shared" si="4"/>
        <v>0</v>
      </c>
    </row>
    <row r="52" spans="1:12" ht="15.75" x14ac:dyDescent="0.25">
      <c r="A52" s="25"/>
      <c r="B52" s="26" t="s">
        <v>63</v>
      </c>
      <c r="C52" s="7"/>
      <c r="D52" s="7"/>
      <c r="E52" s="7"/>
      <c r="F52" s="7"/>
      <c r="G52" s="17"/>
      <c r="H52" s="17"/>
      <c r="I52" s="17"/>
      <c r="J52" s="17"/>
      <c r="K52" s="17"/>
      <c r="L52" s="17">
        <f>SUM(L42:L50)</f>
        <v>0</v>
      </c>
    </row>
    <row r="53" spans="1:12" ht="15.75" x14ac:dyDescent="0.25">
      <c r="A53" s="27"/>
      <c r="B53" s="27" t="s">
        <v>14</v>
      </c>
      <c r="C53" s="13" t="s">
        <v>10</v>
      </c>
      <c r="D53" s="13"/>
      <c r="E53" s="13">
        <v>77.12</v>
      </c>
      <c r="F53" s="13"/>
      <c r="G53" s="13"/>
      <c r="H53" s="13"/>
      <c r="I53" s="13"/>
      <c r="J53" s="13"/>
      <c r="K53" s="13"/>
      <c r="L53" s="15"/>
    </row>
    <row r="54" spans="1:12" ht="15.75" x14ac:dyDescent="0.25">
      <c r="A54" s="27"/>
      <c r="B54" s="13" t="s">
        <v>46</v>
      </c>
      <c r="C54" s="13" t="s">
        <v>47</v>
      </c>
      <c r="D54" s="13">
        <v>14.7</v>
      </c>
      <c r="E54" s="13">
        <f>E53*D54</f>
        <v>1133.664</v>
      </c>
      <c r="F54" s="13"/>
      <c r="G54" s="13"/>
      <c r="H54" s="13"/>
      <c r="I54" s="2"/>
      <c r="J54" s="13"/>
      <c r="K54" s="13"/>
      <c r="L54" s="15">
        <f>K54+I54+G54</f>
        <v>0</v>
      </c>
    </row>
    <row r="55" spans="1:12" ht="15.75" x14ac:dyDescent="0.25">
      <c r="A55" s="24"/>
      <c r="B55" s="13" t="s">
        <v>53</v>
      </c>
      <c r="C55" s="13" t="s">
        <v>52</v>
      </c>
      <c r="D55" s="13">
        <v>1.21</v>
      </c>
      <c r="E55" s="2">
        <f>D55*E53</f>
        <v>93.315200000000004</v>
      </c>
      <c r="F55" s="13"/>
      <c r="G55" s="13"/>
      <c r="H55" s="13"/>
      <c r="I55" s="13"/>
      <c r="J55" s="13"/>
      <c r="K55" s="2"/>
      <c r="L55" s="15">
        <f t="shared" ref="L55:L63" si="5">K55+I55+G55</f>
        <v>0</v>
      </c>
    </row>
    <row r="56" spans="1:12" ht="15.75" x14ac:dyDescent="0.25">
      <c r="A56" s="24"/>
      <c r="B56" s="13" t="s">
        <v>58</v>
      </c>
      <c r="C56" s="13" t="s">
        <v>12</v>
      </c>
      <c r="D56" s="13">
        <v>2.46</v>
      </c>
      <c r="E56" s="2">
        <f>D56*E53</f>
        <v>189.71520000000001</v>
      </c>
      <c r="F56" s="13"/>
      <c r="G56" s="2"/>
      <c r="H56" s="13"/>
      <c r="I56" s="13"/>
      <c r="J56" s="13"/>
      <c r="K56" s="13"/>
      <c r="L56" s="15">
        <f t="shared" si="5"/>
        <v>0</v>
      </c>
    </row>
    <row r="57" spans="1:12" ht="15.75" x14ac:dyDescent="0.25">
      <c r="A57" s="24"/>
      <c r="B57" s="13" t="s">
        <v>59</v>
      </c>
      <c r="C57" s="13" t="s">
        <v>10</v>
      </c>
      <c r="D57" s="13">
        <v>2.3E-2</v>
      </c>
      <c r="E57" s="2">
        <f>D57*E53</f>
        <v>1.77376</v>
      </c>
      <c r="F57" s="13"/>
      <c r="G57" s="2"/>
      <c r="H57" s="13"/>
      <c r="I57" s="13"/>
      <c r="J57" s="13"/>
      <c r="K57" s="13"/>
      <c r="L57" s="15">
        <f t="shared" si="5"/>
        <v>0</v>
      </c>
    </row>
    <row r="58" spans="1:12" ht="15.75" x14ac:dyDescent="0.25">
      <c r="A58" s="27"/>
      <c r="B58" s="13" t="s">
        <v>23</v>
      </c>
      <c r="C58" s="13" t="s">
        <v>10</v>
      </c>
      <c r="D58" s="13">
        <v>1.0149999999999999</v>
      </c>
      <c r="E58" s="2">
        <f>D58*E53</f>
        <v>78.276799999999994</v>
      </c>
      <c r="F58" s="13"/>
      <c r="G58" s="2"/>
      <c r="H58" s="13"/>
      <c r="I58" s="13"/>
      <c r="J58" s="13"/>
      <c r="K58" s="13"/>
      <c r="L58" s="15">
        <f t="shared" si="5"/>
        <v>0</v>
      </c>
    </row>
    <row r="59" spans="1:12" ht="15.75" x14ac:dyDescent="0.25">
      <c r="A59" s="27"/>
      <c r="B59" s="13" t="s">
        <v>60</v>
      </c>
      <c r="C59" s="13" t="s">
        <v>11</v>
      </c>
      <c r="D59" s="13" t="s">
        <v>50</v>
      </c>
      <c r="E59" s="23">
        <v>6.58</v>
      </c>
      <c r="F59" s="13"/>
      <c r="G59" s="2"/>
      <c r="H59" s="13"/>
      <c r="I59" s="13"/>
      <c r="J59" s="13"/>
      <c r="K59" s="13"/>
      <c r="L59" s="15">
        <f t="shared" si="5"/>
        <v>0</v>
      </c>
    </row>
    <row r="60" spans="1:12" ht="15.75" x14ac:dyDescent="0.25">
      <c r="A60" s="24"/>
      <c r="B60" s="13" t="s">
        <v>61</v>
      </c>
      <c r="C60" s="13" t="s">
        <v>11</v>
      </c>
      <c r="D60" s="13" t="s">
        <v>50</v>
      </c>
      <c r="E60" s="2">
        <v>13.66</v>
      </c>
      <c r="F60" s="13"/>
      <c r="G60" s="2"/>
      <c r="H60" s="13"/>
      <c r="I60" s="13"/>
      <c r="J60" s="13"/>
      <c r="K60" s="13"/>
      <c r="L60" s="15">
        <f t="shared" si="5"/>
        <v>0</v>
      </c>
    </row>
    <row r="61" spans="1:12" ht="15.75" x14ac:dyDescent="0.25">
      <c r="A61" s="24"/>
      <c r="B61" s="13" t="s">
        <v>62</v>
      </c>
      <c r="C61" s="13" t="s">
        <v>13</v>
      </c>
      <c r="D61" s="13">
        <v>3.3</v>
      </c>
      <c r="E61" s="2">
        <f>D61*E53</f>
        <v>254.49600000000001</v>
      </c>
      <c r="F61" s="13"/>
      <c r="G61" s="2"/>
      <c r="H61" s="13"/>
      <c r="I61" s="13"/>
      <c r="J61" s="13"/>
      <c r="K61" s="13"/>
      <c r="L61" s="15">
        <f t="shared" si="5"/>
        <v>0</v>
      </c>
    </row>
    <row r="62" spans="1:12" ht="15.75" x14ac:dyDescent="0.25">
      <c r="A62" s="24"/>
      <c r="B62" s="13" t="s">
        <v>51</v>
      </c>
      <c r="C62" s="13" t="s">
        <v>52</v>
      </c>
      <c r="D62" s="13">
        <v>0.9</v>
      </c>
      <c r="E62" s="2">
        <f>D62*E53</f>
        <v>69.408000000000001</v>
      </c>
      <c r="F62" s="13"/>
      <c r="G62" s="2"/>
      <c r="H62" s="13"/>
      <c r="I62" s="13"/>
      <c r="J62" s="13"/>
      <c r="K62" s="13"/>
      <c r="L62" s="15">
        <f t="shared" si="5"/>
        <v>0</v>
      </c>
    </row>
    <row r="63" spans="1:12" ht="15.75" x14ac:dyDescent="0.25">
      <c r="A63" s="24"/>
      <c r="B63" s="13" t="s">
        <v>40</v>
      </c>
      <c r="C63" s="13" t="s">
        <v>10</v>
      </c>
      <c r="D63" s="13"/>
      <c r="E63" s="13">
        <f>E53</f>
        <v>77.12</v>
      </c>
      <c r="F63" s="13"/>
      <c r="G63" s="13"/>
      <c r="H63" s="13"/>
      <c r="I63" s="13"/>
      <c r="J63" s="13"/>
      <c r="K63" s="13"/>
      <c r="L63" s="16">
        <f t="shared" si="5"/>
        <v>0</v>
      </c>
    </row>
    <row r="64" spans="1:12" ht="15.75" x14ac:dyDescent="0.25">
      <c r="A64" s="25"/>
      <c r="B64" s="26" t="s">
        <v>64</v>
      </c>
      <c r="C64" s="7"/>
      <c r="D64" s="7"/>
      <c r="E64" s="7"/>
      <c r="F64" s="7"/>
      <c r="G64" s="17"/>
      <c r="H64" s="17"/>
      <c r="I64" s="17"/>
      <c r="J64" s="17"/>
      <c r="K64" s="17"/>
      <c r="L64" s="17">
        <f>SUM(L54:L62)</f>
        <v>0</v>
      </c>
    </row>
    <row r="65" spans="1:12" ht="15.75" x14ac:dyDescent="0.25">
      <c r="A65" s="27"/>
      <c r="B65" s="27" t="s">
        <v>24</v>
      </c>
      <c r="C65" s="13" t="s">
        <v>10</v>
      </c>
      <c r="D65" s="13"/>
      <c r="E65" s="13">
        <v>62.7</v>
      </c>
      <c r="F65" s="13"/>
      <c r="G65" s="13"/>
      <c r="H65" s="13"/>
      <c r="I65" s="13"/>
      <c r="J65" s="13"/>
      <c r="K65" s="13"/>
      <c r="L65" s="15"/>
    </row>
    <row r="66" spans="1:12" ht="15.75" x14ac:dyDescent="0.25">
      <c r="A66" s="27"/>
      <c r="B66" s="13" t="s">
        <v>46</v>
      </c>
      <c r="C66" s="13" t="s">
        <v>47</v>
      </c>
      <c r="D66" s="13">
        <v>5.67</v>
      </c>
      <c r="E66" s="13">
        <f>E65*D66</f>
        <v>355.50900000000001</v>
      </c>
      <c r="F66" s="13"/>
      <c r="G66" s="13"/>
      <c r="H66" s="13"/>
      <c r="I66" s="2"/>
      <c r="J66" s="13"/>
      <c r="K66" s="13"/>
      <c r="L66" s="15">
        <f>K66+I66+G66</f>
        <v>0</v>
      </c>
    </row>
    <row r="67" spans="1:12" ht="15.75" x14ac:dyDescent="0.25">
      <c r="A67" s="24"/>
      <c r="B67" s="13" t="s">
        <v>53</v>
      </c>
      <c r="C67" s="13" t="s">
        <v>52</v>
      </c>
      <c r="D67" s="13">
        <v>1</v>
      </c>
      <c r="E67" s="2">
        <f>D67*E65</f>
        <v>62.7</v>
      </c>
      <c r="F67" s="13"/>
      <c r="G67" s="13"/>
      <c r="H67" s="13"/>
      <c r="I67" s="13"/>
      <c r="J67" s="13"/>
      <c r="K67" s="13"/>
      <c r="L67" s="15">
        <f t="shared" ref="L67:L75" si="6">K67+I67+G67</f>
        <v>0</v>
      </c>
    </row>
    <row r="68" spans="1:12" ht="15.75" x14ac:dyDescent="0.25">
      <c r="A68" s="24"/>
      <c r="B68" s="13" t="s">
        <v>58</v>
      </c>
      <c r="C68" s="13" t="s">
        <v>12</v>
      </c>
      <c r="D68" s="13">
        <v>1.18</v>
      </c>
      <c r="E68" s="2">
        <f>D68*E65</f>
        <v>73.986000000000004</v>
      </c>
      <c r="F68" s="13"/>
      <c r="G68" s="2"/>
      <c r="H68" s="13"/>
      <c r="I68" s="13"/>
      <c r="J68" s="13"/>
      <c r="K68" s="13"/>
      <c r="L68" s="15">
        <f t="shared" si="6"/>
        <v>0</v>
      </c>
    </row>
    <row r="69" spans="1:12" ht="15.75" x14ac:dyDescent="0.25">
      <c r="A69" s="24"/>
      <c r="B69" s="13" t="s">
        <v>59</v>
      </c>
      <c r="C69" s="13" t="s">
        <v>10</v>
      </c>
      <c r="D69" s="13">
        <v>2.7400000000000001E-2</v>
      </c>
      <c r="E69" s="2">
        <f>D69*E65</f>
        <v>1.7179800000000001</v>
      </c>
      <c r="F69" s="13"/>
      <c r="G69" s="2"/>
      <c r="H69" s="13"/>
      <c r="I69" s="13"/>
      <c r="J69" s="13"/>
      <c r="K69" s="13"/>
      <c r="L69" s="15">
        <f t="shared" si="6"/>
        <v>0</v>
      </c>
    </row>
    <row r="70" spans="1:12" ht="15.75" x14ac:dyDescent="0.25">
      <c r="A70" s="27"/>
      <c r="B70" s="13" t="s">
        <v>48</v>
      </c>
      <c r="C70" s="13" t="s">
        <v>10</v>
      </c>
      <c r="D70" s="13">
        <v>1.0149999999999999</v>
      </c>
      <c r="E70" s="2">
        <f>D70*E65</f>
        <v>63.640499999999996</v>
      </c>
      <c r="F70" s="13"/>
      <c r="G70" s="2"/>
      <c r="H70" s="13"/>
      <c r="I70" s="13"/>
      <c r="J70" s="13"/>
      <c r="K70" s="13"/>
      <c r="L70" s="15">
        <f t="shared" si="6"/>
        <v>0</v>
      </c>
    </row>
    <row r="71" spans="1:12" ht="15.75" x14ac:dyDescent="0.25">
      <c r="A71" s="27"/>
      <c r="B71" s="13" t="s">
        <v>60</v>
      </c>
      <c r="C71" s="13" t="s">
        <v>11</v>
      </c>
      <c r="D71" s="13" t="s">
        <v>50</v>
      </c>
      <c r="E71" s="23">
        <v>0.23</v>
      </c>
      <c r="F71" s="13"/>
      <c r="G71" s="2"/>
      <c r="H71" s="13"/>
      <c r="I71" s="13"/>
      <c r="J71" s="13"/>
      <c r="K71" s="13"/>
      <c r="L71" s="15">
        <f t="shared" si="6"/>
        <v>0</v>
      </c>
    </row>
    <row r="72" spans="1:12" ht="15.75" x14ac:dyDescent="0.25">
      <c r="A72" s="24"/>
      <c r="B72" s="13" t="s">
        <v>61</v>
      </c>
      <c r="C72" s="13" t="s">
        <v>11</v>
      </c>
      <c r="D72" s="13" t="s">
        <v>50</v>
      </c>
      <c r="E72" s="2">
        <v>6.7</v>
      </c>
      <c r="F72" s="13"/>
      <c r="G72" s="2"/>
      <c r="H72" s="13"/>
      <c r="I72" s="13"/>
      <c r="J72" s="13"/>
      <c r="K72" s="13"/>
      <c r="L72" s="15">
        <f t="shared" si="6"/>
        <v>0</v>
      </c>
    </row>
    <row r="73" spans="1:12" ht="15.75" x14ac:dyDescent="0.25">
      <c r="A73" s="24"/>
      <c r="B73" s="13" t="s">
        <v>62</v>
      </c>
      <c r="C73" s="13" t="s">
        <v>13</v>
      </c>
      <c r="D73" s="13">
        <v>0.8</v>
      </c>
      <c r="E73" s="2">
        <f>D73*E65</f>
        <v>50.160000000000004</v>
      </c>
      <c r="F73" s="13"/>
      <c r="G73" s="2"/>
      <c r="H73" s="13"/>
      <c r="I73" s="13"/>
      <c r="J73" s="13"/>
      <c r="K73" s="13"/>
      <c r="L73" s="15">
        <f t="shared" si="6"/>
        <v>0</v>
      </c>
    </row>
    <row r="74" spans="1:12" ht="15.75" x14ac:dyDescent="0.25">
      <c r="A74" s="24"/>
      <c r="B74" s="13" t="s">
        <v>51</v>
      </c>
      <c r="C74" s="13" t="s">
        <v>52</v>
      </c>
      <c r="D74" s="13">
        <v>0.39</v>
      </c>
      <c r="E74" s="2">
        <f>D74*E65</f>
        <v>24.453000000000003</v>
      </c>
      <c r="F74" s="13"/>
      <c r="G74" s="2"/>
      <c r="H74" s="13"/>
      <c r="I74" s="13"/>
      <c r="J74" s="13"/>
      <c r="K74" s="13"/>
      <c r="L74" s="15">
        <f t="shared" si="6"/>
        <v>0</v>
      </c>
    </row>
    <row r="75" spans="1:12" ht="15.75" x14ac:dyDescent="0.25">
      <c r="A75" s="24"/>
      <c r="B75" s="13" t="s">
        <v>40</v>
      </c>
      <c r="C75" s="13" t="s">
        <v>52</v>
      </c>
      <c r="D75" s="13"/>
      <c r="E75" s="13"/>
      <c r="F75" s="13"/>
      <c r="G75" s="13"/>
      <c r="H75" s="13"/>
      <c r="I75" s="13"/>
      <c r="J75" s="13"/>
      <c r="K75" s="13"/>
      <c r="L75" s="16">
        <f t="shared" si="6"/>
        <v>0</v>
      </c>
    </row>
    <row r="76" spans="1:12" ht="15.75" x14ac:dyDescent="0.25">
      <c r="A76" s="25"/>
      <c r="B76" s="26" t="s">
        <v>66</v>
      </c>
      <c r="C76" s="7"/>
      <c r="D76" s="7"/>
      <c r="E76" s="7"/>
      <c r="F76" s="7"/>
      <c r="G76" s="17"/>
      <c r="H76" s="17"/>
      <c r="I76" s="17"/>
      <c r="J76" s="17"/>
      <c r="K76" s="17"/>
      <c r="L76" s="17">
        <f>SUM(L66:L74)</f>
        <v>0</v>
      </c>
    </row>
    <row r="77" spans="1:12" ht="27" x14ac:dyDescent="0.25">
      <c r="A77" s="27"/>
      <c r="B77" s="28" t="s">
        <v>15</v>
      </c>
      <c r="C77" s="13" t="s">
        <v>10</v>
      </c>
      <c r="D77" s="13"/>
      <c r="E77" s="13">
        <v>284</v>
      </c>
      <c r="F77" s="13"/>
      <c r="G77" s="13"/>
      <c r="H77" s="13"/>
      <c r="I77" s="13"/>
      <c r="J77" s="13"/>
      <c r="K77" s="13"/>
      <c r="L77" s="15"/>
    </row>
    <row r="78" spans="1:12" ht="15.75" x14ac:dyDescent="0.25">
      <c r="A78" s="27"/>
      <c r="B78" s="13" t="s">
        <v>46</v>
      </c>
      <c r="C78" s="13" t="s">
        <v>47</v>
      </c>
      <c r="D78" s="13">
        <v>8.4</v>
      </c>
      <c r="E78" s="13">
        <f>E77*D78</f>
        <v>2385.6</v>
      </c>
      <c r="F78" s="13"/>
      <c r="G78" s="13"/>
      <c r="H78" s="13"/>
      <c r="I78" s="2"/>
      <c r="J78" s="13"/>
      <c r="K78" s="13"/>
      <c r="L78" s="15">
        <f>K78+I78+G78</f>
        <v>0</v>
      </c>
    </row>
    <row r="79" spans="1:12" ht="15.75" x14ac:dyDescent="0.25">
      <c r="A79" s="24"/>
      <c r="B79" s="13" t="s">
        <v>53</v>
      </c>
      <c r="C79" s="13" t="s">
        <v>52</v>
      </c>
      <c r="D79" s="13">
        <v>0.81</v>
      </c>
      <c r="E79" s="2">
        <f>D79*E77</f>
        <v>230.04000000000002</v>
      </c>
      <c r="F79" s="13"/>
      <c r="G79" s="13"/>
      <c r="H79" s="13"/>
      <c r="I79" s="13"/>
      <c r="J79" s="13"/>
      <c r="K79" s="13"/>
      <c r="L79" s="15">
        <f t="shared" ref="L79:L86" si="7">K79+I79+G79</f>
        <v>0</v>
      </c>
    </row>
    <row r="80" spans="1:12" ht="15.75" x14ac:dyDescent="0.25">
      <c r="A80" s="24"/>
      <c r="B80" s="13" t="s">
        <v>58</v>
      </c>
      <c r="C80" s="13" t="s">
        <v>12</v>
      </c>
      <c r="D80" s="13">
        <v>2.46</v>
      </c>
      <c r="E80" s="2">
        <f>D80*E77</f>
        <v>698.64</v>
      </c>
      <c r="F80" s="13"/>
      <c r="G80" s="2"/>
      <c r="H80" s="13"/>
      <c r="I80" s="13"/>
      <c r="J80" s="13"/>
      <c r="K80" s="13"/>
      <c r="L80" s="15">
        <f t="shared" si="7"/>
        <v>0</v>
      </c>
    </row>
    <row r="81" spans="1:12" ht="15.75" x14ac:dyDescent="0.25">
      <c r="A81" s="24"/>
      <c r="B81" s="13" t="s">
        <v>59</v>
      </c>
      <c r="C81" s="13" t="s">
        <v>10</v>
      </c>
      <c r="D81" s="13">
        <v>3.4000000000000002E-2</v>
      </c>
      <c r="E81" s="2">
        <f>D81*E77</f>
        <v>9.6560000000000006</v>
      </c>
      <c r="F81" s="13"/>
      <c r="G81" s="2"/>
      <c r="H81" s="13"/>
      <c r="I81" s="13"/>
      <c r="J81" s="13"/>
      <c r="K81" s="13"/>
      <c r="L81" s="15">
        <f t="shared" si="7"/>
        <v>0</v>
      </c>
    </row>
    <row r="82" spans="1:12" ht="15.75" x14ac:dyDescent="0.25">
      <c r="A82" s="27"/>
      <c r="B82" s="13" t="s">
        <v>23</v>
      </c>
      <c r="C82" s="13" t="s">
        <v>10</v>
      </c>
      <c r="D82" s="13">
        <v>1.0149999999999999</v>
      </c>
      <c r="E82" s="2">
        <f>D82*E77</f>
        <v>288.26</v>
      </c>
      <c r="F82" s="13"/>
      <c r="G82" s="2"/>
      <c r="H82" s="13"/>
      <c r="I82" s="13"/>
      <c r="J82" s="13"/>
      <c r="K82" s="13"/>
      <c r="L82" s="15">
        <f t="shared" si="7"/>
        <v>0</v>
      </c>
    </row>
    <row r="83" spans="1:12" ht="15.75" x14ac:dyDescent="0.25">
      <c r="A83" s="27"/>
      <c r="B83" s="13" t="s">
        <v>60</v>
      </c>
      <c r="C83" s="13" t="s">
        <v>11</v>
      </c>
      <c r="D83" s="13" t="s">
        <v>50</v>
      </c>
      <c r="E83" s="23">
        <v>16.72</v>
      </c>
      <c r="F83" s="13"/>
      <c r="G83" s="2"/>
      <c r="H83" s="13"/>
      <c r="I83" s="13"/>
      <c r="J83" s="13"/>
      <c r="K83" s="13"/>
      <c r="L83" s="15">
        <f t="shared" si="7"/>
        <v>0</v>
      </c>
    </row>
    <row r="84" spans="1:12" ht="15.75" x14ac:dyDescent="0.25">
      <c r="A84" s="24"/>
      <c r="B84" s="13" t="s">
        <v>61</v>
      </c>
      <c r="C84" s="13" t="s">
        <v>11</v>
      </c>
      <c r="D84" s="13" t="s">
        <v>50</v>
      </c>
      <c r="E84" s="2">
        <v>0.94</v>
      </c>
      <c r="F84" s="13"/>
      <c r="G84" s="2"/>
      <c r="H84" s="13"/>
      <c r="I84" s="13"/>
      <c r="J84" s="13"/>
      <c r="K84" s="13"/>
      <c r="L84" s="15">
        <f t="shared" si="7"/>
        <v>0</v>
      </c>
    </row>
    <row r="85" spans="1:12" ht="15.75" x14ac:dyDescent="0.25">
      <c r="A85" s="24"/>
      <c r="B85" s="13" t="s">
        <v>51</v>
      </c>
      <c r="C85" s="13" t="s">
        <v>52</v>
      </c>
      <c r="D85" s="13">
        <v>0.39</v>
      </c>
      <c r="E85" s="2">
        <f>D85*E77</f>
        <v>110.76</v>
      </c>
      <c r="F85" s="13"/>
      <c r="G85" s="2"/>
      <c r="H85" s="13"/>
      <c r="I85" s="13"/>
      <c r="J85" s="13"/>
      <c r="K85" s="13"/>
      <c r="L85" s="15">
        <f t="shared" si="7"/>
        <v>0</v>
      </c>
    </row>
    <row r="86" spans="1:12" ht="15.75" x14ac:dyDescent="0.25">
      <c r="A86" s="24"/>
      <c r="B86" s="13" t="s">
        <v>40</v>
      </c>
      <c r="C86" s="13" t="s">
        <v>10</v>
      </c>
      <c r="D86" s="13"/>
      <c r="E86" s="13">
        <f>E77</f>
        <v>284</v>
      </c>
      <c r="F86" s="13"/>
      <c r="G86" s="13"/>
      <c r="H86" s="13"/>
      <c r="I86" s="13"/>
      <c r="J86" s="13"/>
      <c r="K86" s="13"/>
      <c r="L86" s="16">
        <f t="shared" si="7"/>
        <v>0</v>
      </c>
    </row>
    <row r="87" spans="1:12" ht="15.75" x14ac:dyDescent="0.25">
      <c r="A87" s="25"/>
      <c r="B87" s="26" t="s">
        <v>67</v>
      </c>
      <c r="C87" s="7"/>
      <c r="D87" s="7"/>
      <c r="E87" s="7"/>
      <c r="F87" s="7"/>
      <c r="G87" s="17"/>
      <c r="H87" s="17"/>
      <c r="I87" s="17"/>
      <c r="J87" s="17"/>
      <c r="K87" s="17"/>
      <c r="L87" s="17">
        <f>SUM(L78:L85)</f>
        <v>0</v>
      </c>
    </row>
    <row r="88" spans="1:12" ht="15.75" x14ac:dyDescent="0.25">
      <c r="A88" s="27"/>
      <c r="B88" s="27" t="s">
        <v>16</v>
      </c>
      <c r="C88" s="13" t="s">
        <v>10</v>
      </c>
      <c r="D88" s="13"/>
      <c r="E88" s="13">
        <v>14.1</v>
      </c>
      <c r="F88" s="13"/>
      <c r="G88" s="13"/>
      <c r="H88" s="13"/>
      <c r="I88" s="13"/>
      <c r="J88" s="13"/>
      <c r="K88" s="13"/>
      <c r="L88" s="15"/>
    </row>
    <row r="89" spans="1:12" ht="15.75" x14ac:dyDescent="0.25">
      <c r="A89" s="27"/>
      <c r="B89" s="13" t="s">
        <v>46</v>
      </c>
      <c r="C89" s="13" t="s">
        <v>47</v>
      </c>
      <c r="D89" s="13">
        <v>13.9</v>
      </c>
      <c r="E89" s="13">
        <f>E88*D89</f>
        <v>195.99</v>
      </c>
      <c r="F89" s="13"/>
      <c r="G89" s="13"/>
      <c r="H89" s="13"/>
      <c r="I89" s="2"/>
      <c r="J89" s="13"/>
      <c r="K89" s="13"/>
      <c r="L89" s="15">
        <f>K89+I89+G89</f>
        <v>0</v>
      </c>
    </row>
    <row r="90" spans="1:12" ht="15.75" x14ac:dyDescent="0.25">
      <c r="A90" s="24"/>
      <c r="B90" s="13" t="s">
        <v>53</v>
      </c>
      <c r="C90" s="13" t="s">
        <v>52</v>
      </c>
      <c r="D90" s="13">
        <v>1.28</v>
      </c>
      <c r="E90" s="2">
        <f>D90*E88</f>
        <v>18.047999999999998</v>
      </c>
      <c r="F90" s="13"/>
      <c r="G90" s="13"/>
      <c r="H90" s="13"/>
      <c r="I90" s="13"/>
      <c r="J90" s="13"/>
      <c r="K90" s="13"/>
      <c r="L90" s="15">
        <f t="shared" ref="L90:L97" si="8">K90+I90+G90</f>
        <v>0</v>
      </c>
    </row>
    <row r="91" spans="1:12" ht="15.75" x14ac:dyDescent="0.25">
      <c r="A91" s="24"/>
      <c r="B91" s="13" t="s">
        <v>58</v>
      </c>
      <c r="C91" s="13" t="s">
        <v>12</v>
      </c>
      <c r="D91" s="13">
        <v>2.46</v>
      </c>
      <c r="E91" s="2">
        <f>D91*E88</f>
        <v>34.686</v>
      </c>
      <c r="F91" s="13"/>
      <c r="G91" s="2"/>
      <c r="H91" s="13"/>
      <c r="I91" s="13"/>
      <c r="J91" s="13"/>
      <c r="K91" s="13"/>
      <c r="L91" s="15">
        <f t="shared" si="8"/>
        <v>0</v>
      </c>
    </row>
    <row r="92" spans="1:12" ht="15.75" x14ac:dyDescent="0.25">
      <c r="A92" s="24"/>
      <c r="B92" s="13" t="s">
        <v>59</v>
      </c>
      <c r="C92" s="13" t="s">
        <v>10</v>
      </c>
      <c r="D92" s="13">
        <v>3.4000000000000002E-2</v>
      </c>
      <c r="E92" s="2">
        <f>D92*E88</f>
        <v>0.47940000000000005</v>
      </c>
      <c r="F92" s="13"/>
      <c r="G92" s="2"/>
      <c r="H92" s="13"/>
      <c r="I92" s="13"/>
      <c r="J92" s="13"/>
      <c r="K92" s="13"/>
      <c r="L92" s="15">
        <f t="shared" si="8"/>
        <v>0</v>
      </c>
    </row>
    <row r="93" spans="1:12" ht="15.75" x14ac:dyDescent="0.25">
      <c r="A93" s="27"/>
      <c r="B93" s="13" t="s">
        <v>23</v>
      </c>
      <c r="C93" s="13" t="s">
        <v>10</v>
      </c>
      <c r="D93" s="13">
        <v>1.0149999999999999</v>
      </c>
      <c r="E93" s="2">
        <f>D93*E88</f>
        <v>14.311499999999999</v>
      </c>
      <c r="F93" s="13"/>
      <c r="G93" s="2"/>
      <c r="H93" s="13"/>
      <c r="I93" s="13"/>
      <c r="J93" s="13"/>
      <c r="K93" s="13"/>
      <c r="L93" s="15">
        <f t="shared" si="8"/>
        <v>0</v>
      </c>
    </row>
    <row r="94" spans="1:12" ht="15.75" x14ac:dyDescent="0.25">
      <c r="A94" s="27"/>
      <c r="B94" s="13" t="s">
        <v>60</v>
      </c>
      <c r="C94" s="13" t="s">
        <v>11</v>
      </c>
      <c r="D94" s="13" t="s">
        <v>50</v>
      </c>
      <c r="E94" s="23">
        <v>0.09</v>
      </c>
      <c r="F94" s="13"/>
      <c r="G94" s="2"/>
      <c r="H94" s="13"/>
      <c r="I94" s="13"/>
      <c r="J94" s="13"/>
      <c r="K94" s="13"/>
      <c r="L94" s="15">
        <f t="shared" si="8"/>
        <v>0</v>
      </c>
    </row>
    <row r="95" spans="1:12" ht="15.75" x14ac:dyDescent="0.25">
      <c r="A95" s="24"/>
      <c r="B95" s="13" t="s">
        <v>61</v>
      </c>
      <c r="C95" s="13" t="s">
        <v>11</v>
      </c>
      <c r="D95" s="13" t="s">
        <v>50</v>
      </c>
      <c r="E95" s="2">
        <v>2.1</v>
      </c>
      <c r="F95" s="13"/>
      <c r="G95" s="2"/>
      <c r="H95" s="13"/>
      <c r="I95" s="13"/>
      <c r="J95" s="13"/>
      <c r="K95" s="13"/>
      <c r="L95" s="15">
        <f t="shared" si="8"/>
        <v>0</v>
      </c>
    </row>
    <row r="96" spans="1:12" ht="15.75" x14ac:dyDescent="0.25">
      <c r="A96" s="24"/>
      <c r="B96" s="13" t="s">
        <v>51</v>
      </c>
      <c r="C96" s="13" t="s">
        <v>52</v>
      </c>
      <c r="D96" s="13">
        <v>0.93</v>
      </c>
      <c r="E96" s="2">
        <f>D96*E88</f>
        <v>13.113</v>
      </c>
      <c r="F96" s="13"/>
      <c r="G96" s="2"/>
      <c r="H96" s="13"/>
      <c r="I96" s="13"/>
      <c r="J96" s="13"/>
      <c r="K96" s="13"/>
      <c r="L96" s="15">
        <f t="shared" si="8"/>
        <v>0</v>
      </c>
    </row>
    <row r="97" spans="1:13" ht="15.75" x14ac:dyDescent="0.25">
      <c r="A97" s="24"/>
      <c r="B97" s="13" t="s">
        <v>40</v>
      </c>
      <c r="C97" s="13" t="s">
        <v>52</v>
      </c>
      <c r="D97" s="13"/>
      <c r="E97" s="13"/>
      <c r="F97" s="13"/>
      <c r="G97" s="13"/>
      <c r="H97" s="13"/>
      <c r="I97" s="13"/>
      <c r="J97" s="13"/>
      <c r="K97" s="13"/>
      <c r="L97" s="16">
        <f t="shared" si="8"/>
        <v>0</v>
      </c>
    </row>
    <row r="98" spans="1:13" ht="15.75" x14ac:dyDescent="0.25">
      <c r="A98" s="25"/>
      <c r="B98" s="26" t="s">
        <v>68</v>
      </c>
      <c r="C98" s="7"/>
      <c r="D98" s="7"/>
      <c r="E98" s="7"/>
      <c r="F98" s="7"/>
      <c r="G98" s="17">
        <f t="shared" ref="G98:K98" si="9">SUM(G89:G96)</f>
        <v>0</v>
      </c>
      <c r="H98" s="17"/>
      <c r="I98" s="17">
        <f t="shared" si="9"/>
        <v>0</v>
      </c>
      <c r="J98" s="17"/>
      <c r="K98" s="17">
        <f t="shared" si="9"/>
        <v>0</v>
      </c>
      <c r="L98" s="17">
        <f>SUM(L89:L96)</f>
        <v>0</v>
      </c>
      <c r="M98" s="9"/>
    </row>
    <row r="99" spans="1:13" ht="15.75" x14ac:dyDescent="0.25">
      <c r="A99" s="11"/>
      <c r="B99" s="10" t="s">
        <v>7</v>
      </c>
      <c r="C99" s="18"/>
      <c r="D99" s="18"/>
      <c r="E99" s="19"/>
      <c r="F99" s="19"/>
      <c r="G99" s="20">
        <f t="shared" ref="G99:K99" si="10">G98+G87+G76+G64+G52+G40</f>
        <v>0</v>
      </c>
      <c r="H99" s="20"/>
      <c r="I99" s="20">
        <f t="shared" si="10"/>
        <v>0</v>
      </c>
      <c r="J99" s="20"/>
      <c r="K99" s="20">
        <f t="shared" si="10"/>
        <v>0</v>
      </c>
      <c r="L99" s="20">
        <f>L98+L87+L76+L64+L52+L40</f>
        <v>0</v>
      </c>
    </row>
    <row r="100" spans="1:13" ht="27" x14ac:dyDescent="0.25">
      <c r="A100" s="13"/>
      <c r="B100" s="12" t="s">
        <v>22</v>
      </c>
      <c r="C100" s="3"/>
      <c r="D100" s="3"/>
      <c r="E100" s="13"/>
      <c r="F100" s="13"/>
      <c r="G100" s="13"/>
      <c r="H100" s="13"/>
      <c r="I100" s="8">
        <f>L99-G99</f>
        <v>0</v>
      </c>
      <c r="J100" s="13"/>
      <c r="K100" s="13"/>
      <c r="L100" s="15">
        <f>G99*C100</f>
        <v>0</v>
      </c>
    </row>
    <row r="101" spans="1:13" ht="15.75" x14ac:dyDescent="0.25">
      <c r="A101" s="13"/>
      <c r="B101" s="27" t="s">
        <v>7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5">
        <f>L99+L100</f>
        <v>0</v>
      </c>
    </row>
    <row r="102" spans="1:13" ht="15.75" x14ac:dyDescent="0.25">
      <c r="A102" s="13"/>
      <c r="B102" s="13" t="s">
        <v>17</v>
      </c>
      <c r="C102" s="3"/>
      <c r="D102" s="3"/>
      <c r="E102" s="13"/>
      <c r="F102" s="13"/>
      <c r="G102" s="13"/>
      <c r="H102" s="13"/>
      <c r="I102" s="2"/>
      <c r="J102" s="13"/>
      <c r="K102" s="13"/>
      <c r="L102" s="15">
        <f>L101*C102</f>
        <v>0</v>
      </c>
    </row>
    <row r="103" spans="1:13" ht="15.75" x14ac:dyDescent="0.25">
      <c r="A103" s="13"/>
      <c r="B103" s="27" t="s">
        <v>9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5">
        <f>L101+L102</f>
        <v>0</v>
      </c>
    </row>
    <row r="104" spans="1:13" ht="15.75" x14ac:dyDescent="0.25">
      <c r="A104" s="13"/>
      <c r="B104" s="13" t="s">
        <v>25</v>
      </c>
      <c r="C104" s="3"/>
      <c r="D104" s="3"/>
      <c r="E104" s="13"/>
      <c r="F104" s="13"/>
      <c r="G104" s="13"/>
      <c r="H104" s="13"/>
      <c r="I104" s="13"/>
      <c r="J104" s="13"/>
      <c r="K104" s="13"/>
      <c r="L104" s="15">
        <f>I99*C104</f>
        <v>0</v>
      </c>
    </row>
    <row r="105" spans="1:13" ht="15.75" x14ac:dyDescent="0.25">
      <c r="A105" s="13"/>
      <c r="B105" s="27" t="s">
        <v>9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5">
        <f>L103+L104</f>
        <v>0</v>
      </c>
    </row>
    <row r="106" spans="1:13" ht="15.75" x14ac:dyDescent="0.25">
      <c r="A106" s="13"/>
      <c r="B106" s="13" t="s">
        <v>18</v>
      </c>
      <c r="C106" s="3"/>
      <c r="D106" s="3"/>
      <c r="E106" s="13"/>
      <c r="F106" s="13"/>
      <c r="G106" s="13"/>
      <c r="H106" s="13"/>
      <c r="I106" s="13"/>
      <c r="J106" s="13"/>
      <c r="K106" s="13"/>
      <c r="L106" s="15">
        <f>L105*C106</f>
        <v>0</v>
      </c>
    </row>
    <row r="107" spans="1:13" ht="15.75" x14ac:dyDescent="0.25">
      <c r="A107" s="13"/>
      <c r="B107" s="27" t="s">
        <v>9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5">
        <f>L105+L106</f>
        <v>0</v>
      </c>
    </row>
    <row r="108" spans="1:13" ht="15.75" x14ac:dyDescent="0.25">
      <c r="A108" s="13"/>
      <c r="B108" s="13" t="s">
        <v>19</v>
      </c>
      <c r="C108" s="3"/>
      <c r="D108" s="3"/>
      <c r="E108" s="13"/>
      <c r="F108" s="13"/>
      <c r="G108" s="13"/>
      <c r="H108" s="13"/>
      <c r="I108" s="13"/>
      <c r="J108" s="13"/>
      <c r="K108" s="13"/>
      <c r="L108" s="15">
        <f>L107*C108</f>
        <v>0</v>
      </c>
    </row>
    <row r="109" spans="1:13" ht="15.75" x14ac:dyDescent="0.25">
      <c r="A109" s="13"/>
      <c r="B109" s="27" t="s">
        <v>9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5">
        <f>L107+L108</f>
        <v>0</v>
      </c>
    </row>
    <row r="110" spans="1:13" ht="15.75" x14ac:dyDescent="0.25">
      <c r="A110" s="13"/>
      <c r="B110" s="13" t="s">
        <v>20</v>
      </c>
      <c r="C110" s="3">
        <v>0.18</v>
      </c>
      <c r="D110" s="3"/>
      <c r="E110" s="13"/>
      <c r="F110" s="13"/>
      <c r="G110" s="13"/>
      <c r="H110" s="13"/>
      <c r="I110" s="13"/>
      <c r="J110" s="13"/>
      <c r="K110" s="13"/>
      <c r="L110" s="15">
        <f>L109*C110</f>
        <v>0</v>
      </c>
    </row>
    <row r="111" spans="1:13" ht="15.75" x14ac:dyDescent="0.25">
      <c r="A111" s="13"/>
      <c r="B111" s="27" t="s">
        <v>9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5">
        <f>L109+L110</f>
        <v>0</v>
      </c>
    </row>
  </sheetData>
  <mergeCells count="19">
    <mergeCell ref="A20:A24"/>
    <mergeCell ref="A25:A33"/>
    <mergeCell ref="A34:A39"/>
    <mergeCell ref="F8:G8"/>
    <mergeCell ref="H8:I8"/>
    <mergeCell ref="J8:K8"/>
    <mergeCell ref="L8:L9"/>
    <mergeCell ref="A13:A15"/>
    <mergeCell ref="A18:A19"/>
    <mergeCell ref="A1:L1"/>
    <mergeCell ref="A2:L3"/>
    <mergeCell ref="A4:L4"/>
    <mergeCell ref="I5:K5"/>
    <mergeCell ref="I6:K6"/>
    <mergeCell ref="A7:A9"/>
    <mergeCell ref="B7:B9"/>
    <mergeCell ref="C7:C9"/>
    <mergeCell ref="D7:E8"/>
    <mergeCell ref="F7:L7"/>
  </mergeCells>
  <pageMargins left="0.25" right="0.25" top="0.3" bottom="0.3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Rati</dc:creator>
  <cp:lastModifiedBy>badamia</cp:lastModifiedBy>
  <cp:lastPrinted>2019-02-26T13:52:13Z</cp:lastPrinted>
  <dcterms:created xsi:type="dcterms:W3CDTF">2016-04-01T08:29:06Z</dcterms:created>
  <dcterms:modified xsi:type="dcterms:W3CDTF">2019-03-23T10:53:09Z</dcterms:modified>
</cp:coreProperties>
</file>